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48" activeTab="0"/>
  </bookViews>
  <sheets>
    <sheet name=" Groupe I &amp; IV" sheetId="1" r:id="rId1"/>
    <sheet name=" Groupe III " sheetId="2" r:id="rId2"/>
    <sheet name=" Groupe  V " sheetId="3" r:id="rId3"/>
    <sheet name="point par manche" sheetId="4" r:id="rId4"/>
    <sheet name="Feuille3" sheetId="5" r:id="rId5"/>
  </sheets>
  <definedNames>
    <definedName name="_xlnm.Print_Area" localSheetId="2">' Groupe  V '!$B$1:$U$29</definedName>
    <definedName name="_xlnm.Print_Area" localSheetId="0">' Groupe I &amp; IV'!$B$1:$U$44</definedName>
    <definedName name="_xlnm.Print_Area" localSheetId="1">' Groupe III '!$A$1:$T$33</definedName>
    <definedName name="Excel_BuiltIn_Print_Area_3_1">' Groupe  V '!$B$1:$R$29</definedName>
    <definedName name="Excel_BuiltIn_Print_Area_1_1">' Groupe I &amp; IV'!$B$1:$R$44</definedName>
    <definedName name="Excel_BuiltIn_Print_Area_2_1">' Groupe III '!$A$1:$T$34</definedName>
    <definedName name="Excel_BuiltIn_Print_Area_1_1_1">' Groupe I &amp; IV'!$B$1:$T$44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<sst xmlns="http://schemas.openxmlformats.org/spreadsheetml/2006/main" count="190" uniqueCount="88">
  <si>
    <t xml:space="preserve">              Championnat de l'Estuaire de la Gironde 2013</t>
  </si>
  <si>
    <t>maj :</t>
  </si>
  <si>
    <t xml:space="preserve">                     Classement général par bateau (clt sur 5 courses) </t>
  </si>
  <si>
    <t>Groupe I</t>
  </si>
  <si>
    <t>Courses        ==&gt;</t>
  </si>
  <si>
    <t>Cavernière</t>
  </si>
  <si>
    <t>Port Médoc</t>
  </si>
  <si>
    <t>Cote de beauté</t>
  </si>
  <si>
    <t xml:space="preserve">  Prince noir</t>
  </si>
  <si>
    <t>Pauillac</t>
  </si>
  <si>
    <t>Botalo</t>
  </si>
  <si>
    <t>Blayaise</t>
  </si>
  <si>
    <t>Clt</t>
  </si>
  <si>
    <t xml:space="preserve"> Estuaire</t>
  </si>
  <si>
    <t>Place</t>
  </si>
  <si>
    <t>Points</t>
  </si>
  <si>
    <t>Nbre de bateaux</t>
  </si>
  <si>
    <t>formule à recopier sur lignes</t>
  </si>
  <si>
    <t>Morganne II</t>
  </si>
  <si>
    <t>Matahina</t>
  </si>
  <si>
    <t>Banania</t>
  </si>
  <si>
    <t>Loujeva</t>
  </si>
  <si>
    <t>Encre bleue</t>
  </si>
  <si>
    <t>Chipie</t>
  </si>
  <si>
    <t>Pierre 1er</t>
  </si>
  <si>
    <t>Phébus</t>
  </si>
  <si>
    <t>Slomip</t>
  </si>
  <si>
    <t>Mayreau</t>
  </si>
  <si>
    <t>Le grand bleu</t>
  </si>
  <si>
    <t>Total points par manche</t>
  </si>
  <si>
    <t>Groupe IV</t>
  </si>
  <si>
    <t xml:space="preserve">    </t>
  </si>
  <si>
    <t>Chinatown</t>
  </si>
  <si>
    <t>Banzaï</t>
  </si>
  <si>
    <t>Rangui</t>
  </si>
  <si>
    <t>Castor</t>
  </si>
  <si>
    <t>Port de Cavernes</t>
  </si>
  <si>
    <t>Eglantine</t>
  </si>
  <si>
    <t>Lormont</t>
  </si>
  <si>
    <t>Cnb 3</t>
  </si>
  <si>
    <t>Port de Pauillac</t>
  </si>
  <si>
    <t>Skipton</t>
  </si>
  <si>
    <t>Cassiope</t>
  </si>
  <si>
    <t>Allisandre</t>
  </si>
  <si>
    <t>Wiii</t>
  </si>
  <si>
    <t xml:space="preserve">   Archibal 3</t>
  </si>
  <si>
    <t xml:space="preserve">              Championnat de l'Estuaire de la Gironde  2013</t>
  </si>
  <si>
    <t>Groupe III</t>
  </si>
  <si>
    <t xml:space="preserve">    Clt</t>
  </si>
  <si>
    <t>Estuaire</t>
  </si>
  <si>
    <t>formule</t>
  </si>
  <si>
    <t>Téquila</t>
  </si>
  <si>
    <t>Sandy</t>
  </si>
  <si>
    <t>Nanuk</t>
  </si>
  <si>
    <t>Kersteph</t>
  </si>
  <si>
    <t>Loam</t>
  </si>
  <si>
    <t>Alkinoos</t>
  </si>
  <si>
    <t>Ithaque</t>
  </si>
  <si>
    <t>Kestrel8</t>
  </si>
  <si>
    <t>StephX</t>
  </si>
  <si>
    <t>Cap à l'ouest</t>
  </si>
  <si>
    <t>Baradal</t>
  </si>
  <si>
    <t>Cacao-Flip</t>
  </si>
  <si>
    <t>Carpe diem</t>
  </si>
  <si>
    <t>Executive</t>
  </si>
  <si>
    <t>Hait tsyang</t>
  </si>
  <si>
    <t>Loremi</t>
  </si>
  <si>
    <t>Réplic</t>
  </si>
  <si>
    <t>Siloe v</t>
  </si>
  <si>
    <t>Groupe V</t>
  </si>
  <si>
    <t>Formule à recopier vers bas</t>
  </si>
  <si>
    <t>Lebibou</t>
  </si>
  <si>
    <t>Garfield</t>
  </si>
  <si>
    <t xml:space="preserve">   Titou Bello</t>
  </si>
  <si>
    <t>Bacchus IV</t>
  </si>
  <si>
    <t>Batboat</t>
  </si>
  <si>
    <t>Troll</t>
  </si>
  <si>
    <t>Soleil rapide</t>
  </si>
  <si>
    <t>Team de Choc</t>
  </si>
  <si>
    <t>Aero</t>
  </si>
  <si>
    <t>Erem II</t>
  </si>
  <si>
    <t>Controles</t>
  </si>
  <si>
    <t>Places</t>
  </si>
  <si>
    <t>Pts/Places</t>
  </si>
  <si>
    <t>nombre de partants</t>
  </si>
  <si>
    <t>ce tableau contrôle le nombre de points attribués dans la colonne de la régate (ex : si 10 bateaux, la formule donne 550 points)</t>
  </si>
  <si>
    <t>CCCCCCCCCCCCCCCCCCCCCCCCCC</t>
  </si>
  <si>
    <t>WWWWWWWWWWWWWWWW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</si>
</sst>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"/>
    <numFmt numFmtId="167" formatCode="DD/MM/YYYY"/>
    <numFmt numFmtId="168" formatCode="0.00"/>
  </numFmts>
  <fonts count="11">
    <font>
      <sz val="10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4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12" xfId="0" applyFont="1" applyBorder="1" applyAlignment="1">
      <alignment horizontal="left"/>
    </xf>
    <xf numFmtId="164" fontId="8" fillId="0" borderId="1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6" fontId="0" fillId="0" borderId="13" xfId="0" applyNumberFormat="1" applyBorder="1" applyAlignment="1">
      <alignment/>
    </xf>
    <xf numFmtId="164" fontId="4" fillId="0" borderId="13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left" indent="1"/>
    </xf>
    <xf numFmtId="166" fontId="4" fillId="0" borderId="13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4" fillId="0" borderId="14" xfId="0" applyFont="1" applyBorder="1" applyAlignment="1">
      <alignment/>
    </xf>
    <xf numFmtId="166" fontId="4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4" fontId="0" fillId="0" borderId="15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2" xfId="0" applyFont="1" applyBorder="1" applyAlignment="1">
      <alignment/>
    </xf>
    <xf numFmtId="164" fontId="4" fillId="0" borderId="16" xfId="0" applyFont="1" applyBorder="1" applyAlignment="1">
      <alignment horizontal="left"/>
    </xf>
    <xf numFmtId="164" fontId="4" fillId="0" borderId="17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Border="1" applyAlignment="1">
      <alignment horizontal="right"/>
    </xf>
    <xf numFmtId="164" fontId="0" fillId="0" borderId="14" xfId="0" applyBorder="1" applyAlignment="1">
      <alignment/>
    </xf>
    <xf numFmtId="164" fontId="4" fillId="0" borderId="18" xfId="0" applyFont="1" applyBorder="1" applyAlignment="1">
      <alignment/>
    </xf>
    <xf numFmtId="164" fontId="0" fillId="0" borderId="13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164" fontId="4" fillId="0" borderId="14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8" fillId="0" borderId="5" xfId="0" applyFont="1" applyBorder="1" applyAlignment="1">
      <alignment/>
    </xf>
    <xf numFmtId="164" fontId="8" fillId="0" borderId="19" xfId="0" applyFont="1" applyBorder="1" applyAlignment="1">
      <alignment horizontal="left"/>
    </xf>
    <xf numFmtId="166" fontId="8" fillId="0" borderId="5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6" fontId="0" fillId="0" borderId="5" xfId="0" applyNumberFormat="1" applyBorder="1" applyAlignment="1">
      <alignment/>
    </xf>
    <xf numFmtId="168" fontId="8" fillId="0" borderId="5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0" fillId="0" borderId="13" xfId="0" applyNumberFormat="1" applyFont="1" applyBorder="1" applyAlignment="1">
      <alignment horizontal="left" indent="1"/>
    </xf>
    <xf numFmtId="166" fontId="0" fillId="0" borderId="10" xfId="0" applyNumberFormat="1" applyBorder="1" applyAlignment="1">
      <alignment horizontal="left" indent="1"/>
    </xf>
    <xf numFmtId="166" fontId="4" fillId="0" borderId="11" xfId="0" applyNumberFormat="1" applyFont="1" applyBorder="1" applyAlignment="1">
      <alignment horizontal="center"/>
    </xf>
    <xf numFmtId="166" fontId="4" fillId="0" borderId="0" xfId="0" applyNumberFormat="1" applyFont="1" applyAlignment="1">
      <alignment/>
    </xf>
    <xf numFmtId="166" fontId="8" fillId="0" borderId="10" xfId="0" applyNumberFormat="1" applyFont="1" applyBorder="1" applyAlignment="1">
      <alignment/>
    </xf>
    <xf numFmtId="164" fontId="10" fillId="0" borderId="0" xfId="0" applyFont="1" applyAlignment="1">
      <alignment/>
    </xf>
    <xf numFmtId="166" fontId="4" fillId="0" borderId="5" xfId="0" applyNumberFormat="1" applyFont="1" applyBorder="1" applyAlignment="1">
      <alignment/>
    </xf>
    <xf numFmtId="164" fontId="8" fillId="0" borderId="5" xfId="0" applyFont="1" applyBorder="1" applyAlignment="1">
      <alignment horizontal="left"/>
    </xf>
    <xf numFmtId="166" fontId="8" fillId="0" borderId="13" xfId="0" applyNumberFormat="1" applyFont="1" applyBorder="1" applyAlignment="1">
      <alignment horizontal="left" indent="1"/>
    </xf>
    <xf numFmtId="164" fontId="4" fillId="0" borderId="13" xfId="0" applyFont="1" applyBorder="1" applyAlignment="1">
      <alignment/>
    </xf>
    <xf numFmtId="164" fontId="0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center"/>
    </xf>
    <xf numFmtId="164" fontId="9" fillId="0" borderId="13" xfId="0" applyFont="1" applyBorder="1" applyAlignment="1">
      <alignment/>
    </xf>
    <xf numFmtId="164" fontId="0" fillId="0" borderId="10" xfId="0" applyFont="1" applyBorder="1" applyAlignment="1">
      <alignment/>
    </xf>
    <xf numFmtId="164" fontId="9" fillId="0" borderId="10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/>
    </xf>
    <xf numFmtId="164" fontId="0" fillId="0" borderId="5" xfId="0" applyBorder="1" applyAlignment="1">
      <alignment/>
    </xf>
    <xf numFmtId="164" fontId="0" fillId="0" borderId="15" xfId="0" applyBorder="1" applyAlignment="1">
      <alignment/>
    </xf>
    <xf numFmtId="166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48"/>
  <sheetViews>
    <sheetView tabSelected="1" zoomScale="122" zoomScaleNormal="122" workbookViewId="0" topLeftCell="A1">
      <selection activeCell="V15" sqref="V15"/>
    </sheetView>
  </sheetViews>
  <sheetFormatPr defaultColWidth="12.57421875" defaultRowHeight="12.75"/>
  <cols>
    <col min="1" max="1" width="7.00390625" style="0" customWidth="1"/>
    <col min="2" max="2" width="17.00390625" style="0" customWidth="1"/>
    <col min="3" max="14" width="7.00390625" style="0" customWidth="1"/>
    <col min="15" max="15" width="0" style="0" hidden="1" customWidth="1"/>
    <col min="16" max="16" width="1.1484375" style="0" customWidth="1"/>
    <col min="17" max="17" width="6.140625" style="0" customWidth="1"/>
    <col min="18" max="18" width="8.28125" style="0" customWidth="1"/>
    <col min="19" max="19" width="1.57421875" style="0" customWidth="1"/>
    <col min="20" max="20" width="5.57421875" style="1" customWidth="1"/>
    <col min="21" max="21" width="0" style="0" hidden="1" customWidth="1"/>
    <col min="22" max="16384" width="11.57421875" style="0" customWidth="1"/>
  </cols>
  <sheetData>
    <row r="1" spans="4:20" s="2" customFormat="1" ht="15">
      <c r="D1" s="2" t="s">
        <v>0</v>
      </c>
      <c r="P1" s="3"/>
      <c r="Q1" s="3" t="s">
        <v>1</v>
      </c>
      <c r="R1" s="4">
        <f>' Groupe III '!Q1</f>
        <v>41368</v>
      </c>
      <c r="T1" s="5"/>
    </row>
    <row r="2" spans="4:20" s="6" customFormat="1" ht="12.75">
      <c r="D2" s="7"/>
      <c r="E2" s="7" t="s">
        <v>2</v>
      </c>
      <c r="R2" s="8"/>
      <c r="T2" s="1"/>
    </row>
    <row r="3" spans="4:20" s="6" customFormat="1" ht="12.75">
      <c r="D3" s="7"/>
      <c r="R3" s="8"/>
      <c r="T3" s="1"/>
    </row>
    <row r="4" spans="2:20" s="6" customFormat="1" ht="15">
      <c r="B4" s="9" t="s">
        <v>3</v>
      </c>
      <c r="R4" s="8"/>
      <c r="T4" s="1"/>
    </row>
    <row r="5" spans="2:21" ht="12.75">
      <c r="B5" s="10" t="s">
        <v>4</v>
      </c>
      <c r="C5" s="11" t="s">
        <v>5</v>
      </c>
      <c r="D5" s="12"/>
      <c r="E5" s="11" t="s">
        <v>6</v>
      </c>
      <c r="F5" s="12"/>
      <c r="G5" s="11" t="s">
        <v>7</v>
      </c>
      <c r="H5" s="12"/>
      <c r="I5" s="11" t="s">
        <v>8</v>
      </c>
      <c r="J5" s="12"/>
      <c r="K5" s="11" t="s">
        <v>9</v>
      </c>
      <c r="L5" s="12"/>
      <c r="M5" s="11" t="s">
        <v>10</v>
      </c>
      <c r="N5" s="12"/>
      <c r="O5" s="11" t="s">
        <v>11</v>
      </c>
      <c r="P5" s="12"/>
      <c r="Q5" s="13"/>
      <c r="R5" s="14"/>
      <c r="T5" s="15" t="s">
        <v>12</v>
      </c>
      <c r="U5" s="16" t="s">
        <v>13</v>
      </c>
    </row>
    <row r="6" spans="2:21" ht="12.75">
      <c r="B6" s="17"/>
      <c r="C6" s="18" t="s">
        <v>14</v>
      </c>
      <c r="D6" s="18" t="s">
        <v>15</v>
      </c>
      <c r="E6" s="18" t="s">
        <v>14</v>
      </c>
      <c r="F6" s="18" t="s">
        <v>15</v>
      </c>
      <c r="G6" s="18" t="s">
        <v>14</v>
      </c>
      <c r="H6" s="18" t="s">
        <v>15</v>
      </c>
      <c r="I6" s="18" t="s">
        <v>14</v>
      </c>
      <c r="J6" s="18" t="s">
        <v>15</v>
      </c>
      <c r="K6" s="18" t="s">
        <v>14</v>
      </c>
      <c r="L6" s="18" t="s">
        <v>15</v>
      </c>
      <c r="M6" s="18" t="s">
        <v>14</v>
      </c>
      <c r="N6" s="18" t="s">
        <v>15</v>
      </c>
      <c r="O6" s="18" t="s">
        <v>14</v>
      </c>
      <c r="P6" s="18"/>
      <c r="Q6" s="19"/>
      <c r="R6" s="20" t="s">
        <v>15</v>
      </c>
      <c r="T6" s="21" t="s">
        <v>14</v>
      </c>
      <c r="U6" s="22">
        <v>2013</v>
      </c>
    </row>
    <row r="7" spans="2:21" s="23" customFormat="1" ht="12.75">
      <c r="B7" s="24" t="s">
        <v>16</v>
      </c>
      <c r="C7" s="25"/>
      <c r="D7" s="25">
        <v>8</v>
      </c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T7" s="25"/>
      <c r="U7" s="25"/>
    </row>
    <row r="8" spans="2:21" s="27" customFormat="1" ht="12.75" hidden="1">
      <c r="B8" s="28" t="s">
        <v>17</v>
      </c>
      <c r="C8" s="29">
        <v>1</v>
      </c>
      <c r="D8" s="29">
        <f>100*(($D$7-C8+1)/$D$7)</f>
        <v>100</v>
      </c>
      <c r="E8" s="29">
        <v>1</v>
      </c>
      <c r="F8" s="29" t="e">
        <f>100*(($F$7-E8+1)/$F$7)</f>
        <v>#DIV/0!</v>
      </c>
      <c r="G8" s="29">
        <v>1</v>
      </c>
      <c r="H8" s="29" t="e">
        <f>100*(($H$7-G8+1)/$H$7)</f>
        <v>#DIV/0!</v>
      </c>
      <c r="I8" s="29">
        <v>1</v>
      </c>
      <c r="J8" s="29" t="e">
        <f>100*(($J$7-I8+1)/$J$7)</f>
        <v>#DIV/0!</v>
      </c>
      <c r="K8" s="29">
        <v>1</v>
      </c>
      <c r="L8" s="29" t="e">
        <f>100*(($L$7-K8+1)/$L$7)</f>
        <v>#DIV/0!</v>
      </c>
      <c r="M8" s="29">
        <v>1</v>
      </c>
      <c r="N8" s="29" t="e">
        <f>100*(($N$7-M8+1)/$N$7)</f>
        <v>#DIV/0!</v>
      </c>
      <c r="O8" s="29">
        <v>1</v>
      </c>
      <c r="P8" s="29" t="e">
        <f>100*(($P$7-O8+1)/$P$7)</f>
        <v>#DIV/0!</v>
      </c>
      <c r="Q8" s="30"/>
      <c r="R8" s="30"/>
      <c r="T8" s="25"/>
      <c r="U8" s="31"/>
    </row>
    <row r="9" spans="2:21" ht="12.75">
      <c r="B9" s="32" t="s">
        <v>18</v>
      </c>
      <c r="C9" s="29">
        <v>1</v>
      </c>
      <c r="D9" s="29">
        <f>100*(($D$7-C9+1)/$D$7)</f>
        <v>100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3"/>
      <c r="R9" s="33">
        <f>D9+F9+H9+J9+L9+N9+P9</f>
        <v>100</v>
      </c>
      <c r="T9" s="34">
        <v>1</v>
      </c>
      <c r="U9" s="34" t="e">
        <f>L9++F9+"c9i9"+P9+N9+H9</f>
        <v>#NAME?</v>
      </c>
    </row>
    <row r="10" spans="2:21" ht="12.75">
      <c r="B10" s="32" t="s">
        <v>19</v>
      </c>
      <c r="C10" s="29">
        <v>2</v>
      </c>
      <c r="D10" s="29">
        <f>100*(($D$7-C10+1)/$D$7)</f>
        <v>87.5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3"/>
      <c r="R10" s="33">
        <f>D10+F10+H10+J10+L10+N10+P10</f>
        <v>87.5</v>
      </c>
      <c r="T10" s="34">
        <f>T9+1</f>
        <v>2</v>
      </c>
      <c r="U10" s="34">
        <f>R10</f>
        <v>87.5</v>
      </c>
    </row>
    <row r="11" spans="2:21" ht="12.75">
      <c r="B11" s="32" t="s">
        <v>20</v>
      </c>
      <c r="C11" s="29">
        <v>3</v>
      </c>
      <c r="D11" s="29">
        <f>100*(($D$7-C11+1)/$D$7)</f>
        <v>75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3"/>
      <c r="R11" s="33">
        <f>D11+F11+H11+J11+L11+N11+P11</f>
        <v>75</v>
      </c>
      <c r="T11" s="34">
        <f>T10+1</f>
        <v>3</v>
      </c>
      <c r="U11" s="34">
        <f>N11+L11+J11+D11+F11</f>
        <v>75</v>
      </c>
    </row>
    <row r="12" spans="2:21" ht="12.75">
      <c r="B12" s="32" t="s">
        <v>21</v>
      </c>
      <c r="C12" s="29">
        <v>4</v>
      </c>
      <c r="D12" s="29">
        <f>100*(($D$7-C12+1)/$D$7)</f>
        <v>62.5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3"/>
      <c r="R12" s="33">
        <f>D12+F12+H12+J12+L12+N12+P12</f>
        <v>62.5</v>
      </c>
      <c r="T12" s="34">
        <f>T11+1</f>
        <v>4</v>
      </c>
      <c r="U12" s="34">
        <f>P12+L12+J12+H12+D12</f>
        <v>62.5</v>
      </c>
    </row>
    <row r="13" spans="2:21" ht="12.75">
      <c r="B13" s="32" t="s">
        <v>22</v>
      </c>
      <c r="C13" s="29">
        <v>5</v>
      </c>
      <c r="D13" s="29">
        <f>100*(($D$7-C13+1)/$D$7)</f>
        <v>50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3"/>
      <c r="R13" s="33">
        <f>D13+F13+H13+J13+L13+N13+P13</f>
        <v>50</v>
      </c>
      <c r="T13" s="34">
        <f>T12+1</f>
        <v>5</v>
      </c>
      <c r="U13" s="34">
        <f>P13+N13+F13+D13+L13</f>
        <v>50</v>
      </c>
    </row>
    <row r="14" spans="2:21" ht="12.75">
      <c r="B14" s="32" t="s">
        <v>23</v>
      </c>
      <c r="C14" s="29">
        <v>6</v>
      </c>
      <c r="D14" s="29">
        <f>100*(($D$7-C14+1)/$D$7)</f>
        <v>37.5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3"/>
      <c r="R14" s="33">
        <f>D14+F14+H14+J14+L14+N14+P14</f>
        <v>37.5</v>
      </c>
      <c r="T14" s="34">
        <f>T13+1</f>
        <v>6</v>
      </c>
      <c r="U14" s="34">
        <f>D14+H14+J14+L14+P14</f>
        <v>37.5</v>
      </c>
    </row>
    <row r="15" spans="2:21" ht="12.75">
      <c r="B15" s="32" t="s">
        <v>24</v>
      </c>
      <c r="C15" s="29">
        <v>7</v>
      </c>
      <c r="D15" s="29">
        <f>100*(($D$7-C15+1)/$D$7)</f>
        <v>25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3"/>
      <c r="R15" s="33">
        <f>D15+F15+H15+J15+L15+N15+P15</f>
        <v>25</v>
      </c>
      <c r="T15" s="34">
        <f>T14+1</f>
        <v>7</v>
      </c>
      <c r="U15" s="34">
        <f>R15</f>
        <v>25</v>
      </c>
    </row>
    <row r="16" spans="2:21" ht="12.75">
      <c r="B16" s="32" t="s">
        <v>25</v>
      </c>
      <c r="C16" s="29">
        <v>8</v>
      </c>
      <c r="D16" s="29">
        <f>100*(($D$7-C16+1)/$D$7)</f>
        <v>12.5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3"/>
      <c r="R16" s="33">
        <f>D16+F16+H16+J16+L16+N16+P16</f>
        <v>12.5</v>
      </c>
      <c r="T16" s="34">
        <f>T15+1</f>
        <v>8</v>
      </c>
      <c r="U16" s="34">
        <f>R16</f>
        <v>12.5</v>
      </c>
    </row>
    <row r="17" spans="2:21" ht="12.75">
      <c r="B17" s="32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3"/>
      <c r="R17" s="33"/>
      <c r="T17" s="34"/>
      <c r="U17" s="34">
        <f>R17</f>
        <v>0</v>
      </c>
    </row>
    <row r="18" spans="2:21" ht="12.75">
      <c r="B18" s="32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3"/>
      <c r="R18" s="33"/>
      <c r="T18" s="34"/>
      <c r="U18" s="34">
        <f>R18</f>
        <v>0</v>
      </c>
    </row>
    <row r="19" spans="2:21" ht="12.75">
      <c r="B19" s="32" t="s">
        <v>28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3"/>
      <c r="R19" s="33"/>
      <c r="T19" s="34"/>
      <c r="U19" s="34">
        <f>R19</f>
        <v>0</v>
      </c>
    </row>
    <row r="20" spans="2:21" ht="12.75">
      <c r="B20" s="3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3"/>
      <c r="R20" s="33"/>
      <c r="T20" s="34"/>
      <c r="U20" s="33"/>
    </row>
    <row r="21" spans="2:21" ht="12.75" hidden="1">
      <c r="B21" s="6" t="s">
        <v>29</v>
      </c>
      <c r="C21" s="29"/>
      <c r="D21" s="29">
        <f>SUM(D9:D19)</f>
        <v>450</v>
      </c>
      <c r="E21" s="29"/>
      <c r="F21" s="29">
        <f>SUM(F9:F17)</f>
        <v>0</v>
      </c>
      <c r="G21" s="29"/>
      <c r="H21" s="29">
        <f>SUM(H9:H17)</f>
        <v>0</v>
      </c>
      <c r="I21" s="29"/>
      <c r="J21" s="29">
        <f>SUM(J9:J20)</f>
        <v>0</v>
      </c>
      <c r="K21" s="29"/>
      <c r="L21" s="29">
        <f>SUM(L9:L20)</f>
        <v>0</v>
      </c>
      <c r="M21" s="29"/>
      <c r="N21" s="29">
        <f>SUM(N9:N19)</f>
        <v>0</v>
      </c>
      <c r="O21" s="29"/>
      <c r="P21" s="29">
        <f>SUM(P9:P18)</f>
        <v>0</v>
      </c>
      <c r="Q21" s="35"/>
      <c r="R21" s="35"/>
      <c r="T21" s="25"/>
      <c r="U21" s="31"/>
    </row>
    <row r="22" spans="2:21" ht="12.75">
      <c r="B22" s="36"/>
      <c r="C22" s="36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/>
      <c r="R22" s="38"/>
      <c r="T22" s="21"/>
      <c r="U22" s="39"/>
    </row>
    <row r="23" spans="18:20" s="6" customFormat="1" ht="12.75">
      <c r="R23" s="8"/>
      <c r="T23" s="23"/>
    </row>
    <row r="24" spans="2:20" s="6" customFormat="1" ht="15">
      <c r="B24" s="9" t="s">
        <v>30</v>
      </c>
      <c r="R24" s="8"/>
      <c r="T24" s="23"/>
    </row>
    <row r="25" spans="2:21" s="6" customFormat="1" ht="12.75">
      <c r="B25" s="40" t="s">
        <v>4</v>
      </c>
      <c r="C25" s="41" t="s">
        <v>5</v>
      </c>
      <c r="D25" s="42"/>
      <c r="E25" s="11" t="s">
        <v>6</v>
      </c>
      <c r="F25" s="42"/>
      <c r="G25" s="43" t="s">
        <v>7</v>
      </c>
      <c r="H25" s="42"/>
      <c r="I25" s="11" t="s">
        <v>8</v>
      </c>
      <c r="J25" s="42"/>
      <c r="K25" s="43" t="s">
        <v>9</v>
      </c>
      <c r="L25" s="42"/>
      <c r="M25" s="11" t="s">
        <v>10</v>
      </c>
      <c r="N25" s="42"/>
      <c r="O25" s="43" t="s">
        <v>11</v>
      </c>
      <c r="P25" s="42"/>
      <c r="Q25" s="44" t="s">
        <v>31</v>
      </c>
      <c r="R25" s="45"/>
      <c r="T25" s="15" t="s">
        <v>12</v>
      </c>
      <c r="U25" s="16" t="s">
        <v>13</v>
      </c>
    </row>
    <row r="26" spans="2:21" s="6" customFormat="1" ht="12.75">
      <c r="B26" s="39"/>
      <c r="C26" s="46" t="s">
        <v>14</v>
      </c>
      <c r="D26" s="46" t="s">
        <v>15</v>
      </c>
      <c r="E26" s="46" t="s">
        <v>14</v>
      </c>
      <c r="F26" s="46" t="s">
        <v>15</v>
      </c>
      <c r="G26" s="46" t="s">
        <v>14</v>
      </c>
      <c r="H26" s="46" t="s">
        <v>15</v>
      </c>
      <c r="I26" s="46" t="s">
        <v>14</v>
      </c>
      <c r="J26" s="46" t="s">
        <v>15</v>
      </c>
      <c r="K26" s="46" t="s">
        <v>14</v>
      </c>
      <c r="L26" s="46" t="s">
        <v>15</v>
      </c>
      <c r="M26" s="46" t="s">
        <v>14</v>
      </c>
      <c r="N26" s="46" t="s">
        <v>15</v>
      </c>
      <c r="O26" s="46" t="s">
        <v>14</v>
      </c>
      <c r="P26" s="46" t="s">
        <v>15</v>
      </c>
      <c r="Q26" s="47"/>
      <c r="R26" s="47" t="s">
        <v>15</v>
      </c>
      <c r="T26" s="21" t="s">
        <v>14</v>
      </c>
      <c r="U26" s="22">
        <v>2012</v>
      </c>
    </row>
    <row r="27" spans="2:21" s="48" customFormat="1" ht="12.75">
      <c r="B27" s="49" t="s">
        <v>16</v>
      </c>
      <c r="C27" s="50"/>
      <c r="D27" s="15">
        <v>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T27" s="25"/>
      <c r="U27" s="25"/>
    </row>
    <row r="28" spans="2:21" s="51" customFormat="1" ht="12.75" hidden="1">
      <c r="B28" s="52" t="s">
        <v>17</v>
      </c>
      <c r="C28" s="52">
        <v>1</v>
      </c>
      <c r="D28" s="29">
        <f>100*(($D$27-C28+1)/$D$27)</f>
        <v>100</v>
      </c>
      <c r="E28" s="53">
        <v>1</v>
      </c>
      <c r="F28" s="29" t="e">
        <f>100*(($F$27-E28+1)/$F$27)</f>
        <v>#DIV/0!</v>
      </c>
      <c r="G28" s="53">
        <v>1</v>
      </c>
      <c r="H28" s="29" t="e">
        <f>100*(($H$27-G28+1)/$H$27)</f>
        <v>#DIV/0!</v>
      </c>
      <c r="I28" s="53">
        <v>1</v>
      </c>
      <c r="J28" s="29" t="e">
        <f>100*(($J$27-I28+1)/$J$27)</f>
        <v>#DIV/0!</v>
      </c>
      <c r="K28" s="53">
        <v>1</v>
      </c>
      <c r="L28" s="29" t="e">
        <f>100*(($L$27-K28+1)/$L$27)</f>
        <v>#DIV/0!</v>
      </c>
      <c r="M28" s="53">
        <v>1</v>
      </c>
      <c r="N28" s="29" t="e">
        <f>100*(($N$27-M28+1)/$N$27)</f>
        <v>#DIV/0!</v>
      </c>
      <c r="O28" s="53">
        <v>1</v>
      </c>
      <c r="P28" s="29" t="e">
        <f>100*(($P$27-O28+1)/$P$27)</f>
        <v>#DIV/0!</v>
      </c>
      <c r="Q28" s="30"/>
      <c r="R28" s="30"/>
      <c r="T28" s="25"/>
      <c r="U28" s="31"/>
    </row>
    <row r="29" spans="2:46" s="6" customFormat="1" ht="12.75">
      <c r="B29" s="32" t="s">
        <v>32</v>
      </c>
      <c r="C29" s="29">
        <v>1</v>
      </c>
      <c r="D29" s="29">
        <f>100*(($D$27-C29+1)/$D$27)</f>
        <v>100</v>
      </c>
      <c r="E29" s="29"/>
      <c r="F29" s="29"/>
      <c r="G29" s="29"/>
      <c r="H29" s="29"/>
      <c r="I29" s="52"/>
      <c r="J29" s="29"/>
      <c r="K29" s="52"/>
      <c r="L29" s="29"/>
      <c r="M29" s="52"/>
      <c r="N29" s="29"/>
      <c r="O29" s="52"/>
      <c r="P29" s="29"/>
      <c r="Q29" s="33"/>
      <c r="R29" s="33">
        <f>D29+F29+H29+J29+L29+N29+P29</f>
        <v>100</v>
      </c>
      <c r="T29" s="34">
        <f>T28+1</f>
        <v>1</v>
      </c>
      <c r="U29" s="34">
        <f>R29</f>
        <v>100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21" s="6" customFormat="1" ht="12.75">
      <c r="B30" s="32" t="s">
        <v>33</v>
      </c>
      <c r="C30" s="29">
        <v>2</v>
      </c>
      <c r="D30" s="29">
        <f>100*(($D$27-C30+1)/$D$27)</f>
        <v>85.71428571428571</v>
      </c>
      <c r="E30" s="29"/>
      <c r="F30" s="29"/>
      <c r="G30" s="29"/>
      <c r="H30" s="29"/>
      <c r="I30" s="52"/>
      <c r="J30" s="29"/>
      <c r="K30" s="52"/>
      <c r="L30" s="29"/>
      <c r="M30" s="52"/>
      <c r="N30" s="29"/>
      <c r="O30" s="52"/>
      <c r="P30" s="29"/>
      <c r="Q30" s="33"/>
      <c r="R30" s="33">
        <f>D30+F30+H30+J30+L30+N30+P30</f>
        <v>85.71428571428571</v>
      </c>
      <c r="T30" s="34">
        <f>T29+1</f>
        <v>2</v>
      </c>
      <c r="U30" s="34">
        <f>F30+N30+L30+J30+H30</f>
        <v>0</v>
      </c>
    </row>
    <row r="31" spans="2:46" s="6" customFormat="1" ht="12.75">
      <c r="B31" s="32" t="s">
        <v>34</v>
      </c>
      <c r="C31" s="29">
        <v>3</v>
      </c>
      <c r="D31" s="29">
        <f>100*(($D$27-C31+1)/$D$27)</f>
        <v>71.42857142857143</v>
      </c>
      <c r="E31" s="29"/>
      <c r="F31" s="29"/>
      <c r="G31" s="29"/>
      <c r="H31" s="29"/>
      <c r="I31" s="52"/>
      <c r="J31" s="52"/>
      <c r="K31" s="52"/>
      <c r="L31" s="29"/>
      <c r="M31" s="52"/>
      <c r="N31" s="29"/>
      <c r="O31" s="52"/>
      <c r="P31" s="29"/>
      <c r="Q31" s="33"/>
      <c r="R31" s="33">
        <f>D31+F31+H31+J31+L31+N31+P31</f>
        <v>71.42857142857143</v>
      </c>
      <c r="T31" s="34">
        <f>T30+1</f>
        <v>3</v>
      </c>
      <c r="U31" s="34">
        <f>R31</f>
        <v>71.42857142857143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2:21" s="6" customFormat="1" ht="12.75">
      <c r="B32" s="32" t="s">
        <v>35</v>
      </c>
      <c r="C32" s="29">
        <v>4</v>
      </c>
      <c r="D32" s="29">
        <f>100*(($D$27-C32+1)/$D$27)</f>
        <v>57.14285714285714</v>
      </c>
      <c r="E32" s="29"/>
      <c r="F32" s="29"/>
      <c r="G32" s="29"/>
      <c r="H32" s="29"/>
      <c r="I32" s="52"/>
      <c r="J32" s="29"/>
      <c r="K32" s="52"/>
      <c r="L32" s="29"/>
      <c r="M32" s="52"/>
      <c r="N32" s="29"/>
      <c r="O32" s="52"/>
      <c r="P32" s="29"/>
      <c r="Q32" s="33"/>
      <c r="R32" s="33">
        <f>D32+F32+H32+J32+L32+N32+P32</f>
        <v>57.14285714285714</v>
      </c>
      <c r="T32" s="34">
        <f>T31+1</f>
        <v>4</v>
      </c>
      <c r="U32" s="34">
        <f>R32</f>
        <v>57.14285714285714</v>
      </c>
    </row>
    <row r="33" spans="2:46" s="6" customFormat="1" ht="12.75">
      <c r="B33" s="32" t="s">
        <v>36</v>
      </c>
      <c r="C33" s="29">
        <v>5</v>
      </c>
      <c r="D33" s="29">
        <f>100*(($D$27-C33+1)/$D$27)</f>
        <v>42.857142857142854</v>
      </c>
      <c r="E33" s="29"/>
      <c r="F33" s="29"/>
      <c r="G33" s="29"/>
      <c r="H33" s="29"/>
      <c r="I33" s="52"/>
      <c r="J33" s="52"/>
      <c r="K33" s="52"/>
      <c r="L33" s="29"/>
      <c r="M33" s="52"/>
      <c r="N33" s="29"/>
      <c r="O33" s="52"/>
      <c r="P33" s="52"/>
      <c r="Q33" s="33"/>
      <c r="R33" s="33">
        <f>D33+F33+H33+J33+L33+N33+P33</f>
        <v>42.857142857142854</v>
      </c>
      <c r="T33" s="34">
        <f>T32+1</f>
        <v>5</v>
      </c>
      <c r="U33" s="34">
        <f>R33</f>
        <v>42.857142857142854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2:21" s="6" customFormat="1" ht="12.75">
      <c r="B34" s="32" t="s">
        <v>37</v>
      </c>
      <c r="C34" s="29">
        <v>6</v>
      </c>
      <c r="D34" s="29">
        <f>100*(($D$27-C34+1)/$D$27)</f>
        <v>28.57142857142857</v>
      </c>
      <c r="E34" s="29"/>
      <c r="F34" s="29"/>
      <c r="G34" s="29"/>
      <c r="H34" s="29"/>
      <c r="I34" s="52"/>
      <c r="J34" s="29"/>
      <c r="K34" s="52"/>
      <c r="L34" s="29"/>
      <c r="M34" s="52"/>
      <c r="N34" s="29"/>
      <c r="O34" s="52"/>
      <c r="P34" s="29"/>
      <c r="Q34" s="33"/>
      <c r="R34" s="33">
        <f>D34+F34+H34+J34+L34+N34+P34</f>
        <v>28.57142857142857</v>
      </c>
      <c r="T34" s="34">
        <f>T33+1</f>
        <v>6</v>
      </c>
      <c r="U34" s="34">
        <f>R34</f>
        <v>28.57142857142857</v>
      </c>
    </row>
    <row r="35" spans="2:21" s="6" customFormat="1" ht="12.75">
      <c r="B35" s="32" t="s">
        <v>38</v>
      </c>
      <c r="C35" s="29">
        <v>7</v>
      </c>
      <c r="D35" s="29">
        <f>100*(($D$27-C35+1)/$D$27)</f>
        <v>14.285714285714285</v>
      </c>
      <c r="E35" s="29"/>
      <c r="F35" s="29"/>
      <c r="G35" s="29"/>
      <c r="H35" s="29"/>
      <c r="I35" s="52"/>
      <c r="J35" s="52"/>
      <c r="K35" s="52"/>
      <c r="L35" s="29"/>
      <c r="M35" s="52"/>
      <c r="N35" s="29"/>
      <c r="O35" s="52"/>
      <c r="P35" s="52"/>
      <c r="Q35" s="33"/>
      <c r="R35" s="33">
        <f>D35+F35+H35+J35+L35+N35+P35</f>
        <v>14.285714285714285</v>
      </c>
      <c r="T35" s="34">
        <f>T34+1</f>
        <v>7</v>
      </c>
      <c r="U35" s="34">
        <f>R35</f>
        <v>14.285714285714285</v>
      </c>
    </row>
    <row r="36" spans="2:21" s="6" customFormat="1" ht="12.75">
      <c r="B36" s="32" t="s">
        <v>39</v>
      </c>
      <c r="C36" s="29"/>
      <c r="D36" s="29"/>
      <c r="E36" s="29"/>
      <c r="F36" s="29"/>
      <c r="G36" s="29"/>
      <c r="H36" s="29"/>
      <c r="I36" s="52"/>
      <c r="J36" s="29"/>
      <c r="K36" s="52"/>
      <c r="L36" s="29"/>
      <c r="M36" s="52"/>
      <c r="N36" s="29"/>
      <c r="O36" s="52"/>
      <c r="P36" s="29"/>
      <c r="Q36" s="33"/>
      <c r="R36" s="33"/>
      <c r="T36" s="34"/>
      <c r="U36" s="34">
        <f>N36+L36+J36+H36+P36</f>
        <v>0</v>
      </c>
    </row>
    <row r="37" spans="2:21" ht="12.75">
      <c r="B37" s="32" t="s">
        <v>40</v>
      </c>
      <c r="C37" s="29"/>
      <c r="D37" s="29"/>
      <c r="E37" s="29"/>
      <c r="F37" s="29"/>
      <c r="G37" s="29"/>
      <c r="H37" s="29"/>
      <c r="I37" s="52"/>
      <c r="J37" s="29"/>
      <c r="K37" s="52"/>
      <c r="L37" s="29"/>
      <c r="M37" s="52"/>
      <c r="N37" s="29"/>
      <c r="O37" s="52"/>
      <c r="P37" s="29"/>
      <c r="Q37" s="33"/>
      <c r="R37" s="33"/>
      <c r="T37" s="34"/>
      <c r="U37" s="34">
        <f>D37+N37+L37+J37+H37</f>
        <v>0</v>
      </c>
    </row>
    <row r="38" spans="2:256" s="27" customFormat="1" ht="12.75">
      <c r="B38" s="32" t="s">
        <v>41</v>
      </c>
      <c r="C38" s="29"/>
      <c r="D38" s="29"/>
      <c r="E38" s="29"/>
      <c r="F38" s="29"/>
      <c r="G38" s="29"/>
      <c r="H38" s="29"/>
      <c r="I38" s="52"/>
      <c r="J38" s="52"/>
      <c r="K38" s="52"/>
      <c r="L38" s="52"/>
      <c r="M38" s="52"/>
      <c r="N38" s="52"/>
      <c r="O38" s="52"/>
      <c r="P38" s="52"/>
      <c r="Q38" s="33"/>
      <c r="R38" s="33"/>
      <c r="T38" s="34"/>
      <c r="U38" s="34">
        <f>R38</f>
        <v>0</v>
      </c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2:21" s="6" customFormat="1" ht="12.75">
      <c r="B39" s="32" t="s">
        <v>42</v>
      </c>
      <c r="C39" s="29"/>
      <c r="D39" s="29"/>
      <c r="E39" s="29"/>
      <c r="F39" s="29"/>
      <c r="G39" s="29"/>
      <c r="H39" s="29"/>
      <c r="I39" s="52"/>
      <c r="J39" s="52"/>
      <c r="K39" s="52"/>
      <c r="L39" s="52"/>
      <c r="M39" s="52"/>
      <c r="N39" s="29"/>
      <c r="O39" s="52"/>
      <c r="P39" s="29"/>
      <c r="Q39" s="33"/>
      <c r="R39" s="33"/>
      <c r="T39" s="34"/>
      <c r="U39" s="34">
        <f>R39</f>
        <v>0</v>
      </c>
    </row>
    <row r="40" spans="2:21" s="6" customFormat="1" ht="12.75">
      <c r="B40" s="32" t="s">
        <v>43</v>
      </c>
      <c r="C40" s="29"/>
      <c r="D40" s="29"/>
      <c r="E40" s="29"/>
      <c r="F40" s="29"/>
      <c r="G40" s="29"/>
      <c r="H40" s="29"/>
      <c r="I40" s="52"/>
      <c r="J40" s="29"/>
      <c r="K40" s="52"/>
      <c r="L40" s="52"/>
      <c r="M40" s="52"/>
      <c r="N40" s="52"/>
      <c r="O40" s="52"/>
      <c r="P40" s="52"/>
      <c r="Q40" s="33"/>
      <c r="R40" s="33"/>
      <c r="T40" s="34"/>
      <c r="U40" s="34">
        <f>R40</f>
        <v>0</v>
      </c>
    </row>
    <row r="41" spans="2:46" s="6" customFormat="1" ht="12.75">
      <c r="B41" s="32" t="s">
        <v>44</v>
      </c>
      <c r="C41" s="29"/>
      <c r="D41" s="29"/>
      <c r="E41" s="29"/>
      <c r="F41" s="29"/>
      <c r="G41" s="29"/>
      <c r="H41" s="29"/>
      <c r="I41" s="52"/>
      <c r="J41" s="29"/>
      <c r="K41" s="52"/>
      <c r="L41" s="29"/>
      <c r="M41" s="52"/>
      <c r="N41" s="29"/>
      <c r="O41" s="52"/>
      <c r="P41" s="29"/>
      <c r="Q41" s="33"/>
      <c r="R41" s="33"/>
      <c r="T41" s="34"/>
      <c r="U41" s="34">
        <f>R41</f>
        <v>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2:46" s="55" customFormat="1" ht="12.75">
      <c r="B42" s="56" t="s">
        <v>45</v>
      </c>
      <c r="C42" s="29"/>
      <c r="D42" s="29"/>
      <c r="E42" s="29"/>
      <c r="F42" s="29"/>
      <c r="G42" s="29"/>
      <c r="H42" s="29"/>
      <c r="I42" s="52"/>
      <c r="J42" s="52"/>
      <c r="K42" s="52"/>
      <c r="L42" s="29"/>
      <c r="M42" s="52"/>
      <c r="N42" s="29"/>
      <c r="O42" s="52"/>
      <c r="P42" s="52"/>
      <c r="Q42" s="33"/>
      <c r="R42" s="33"/>
      <c r="S42"/>
      <c r="T42" s="34"/>
      <c r="U42" s="34">
        <f>R42</f>
        <v>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6" customFormat="1" ht="12.75">
      <c r="B43" s="32"/>
      <c r="C43" s="29"/>
      <c r="D43" s="29"/>
      <c r="E43" s="29"/>
      <c r="F43" s="29"/>
      <c r="G43" s="29"/>
      <c r="H43" s="29"/>
      <c r="I43" s="52"/>
      <c r="J43" s="29"/>
      <c r="K43" s="52"/>
      <c r="L43" s="29"/>
      <c r="M43" s="52"/>
      <c r="N43" s="52"/>
      <c r="O43" s="52"/>
      <c r="P43" s="29"/>
      <c r="Q43" s="33"/>
      <c r="R43" s="33"/>
      <c r="T43" s="34"/>
      <c r="U43" s="34">
        <f>R43</f>
        <v>0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2:46" s="6" customFormat="1" ht="12.75">
      <c r="B44" s="57"/>
      <c r="C44" s="58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60"/>
      <c r="R44" s="60"/>
      <c r="S44" s="61"/>
      <c r="T44" s="21"/>
      <c r="U44" s="62">
        <f>R44</f>
        <v>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2:20" ht="12.75" hidden="1">
      <c r="B45" s="6" t="s">
        <v>29</v>
      </c>
      <c r="C45" s="6"/>
      <c r="D45" s="6">
        <f>SUM(D29:D44)</f>
        <v>399.99999999999994</v>
      </c>
      <c r="E45" s="63"/>
      <c r="F45" s="6">
        <f>SUM(F29:F44)</f>
        <v>0</v>
      </c>
      <c r="G45" s="63"/>
      <c r="H45" s="6">
        <f>SUM(H29:H44)</f>
        <v>0</v>
      </c>
      <c r="I45" s="63"/>
      <c r="J45" s="6">
        <f>SUM(J29:J44)</f>
        <v>0</v>
      </c>
      <c r="K45" s="63"/>
      <c r="L45" s="6">
        <f>SUM(L29:L44)</f>
        <v>0</v>
      </c>
      <c r="M45" s="63"/>
      <c r="N45" s="6">
        <f>SUM(N29:N44)</f>
        <v>0</v>
      </c>
      <c r="O45" s="63"/>
      <c r="P45" s="6">
        <f>SUM(P29:P44)</f>
        <v>0</v>
      </c>
      <c r="Q45" s="64"/>
      <c r="R45" s="64"/>
      <c r="T45" s="23"/>
    </row>
    <row r="46" spans="2:20" ht="12.75">
      <c r="B46" s="65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/>
      <c r="R46" s="64"/>
      <c r="T46" s="23"/>
    </row>
    <row r="47" spans="4:20" ht="12.75" hidden="1">
      <c r="D47" s="66">
        <f>SUM(D29:D44)</f>
        <v>399.99999999999994</v>
      </c>
      <c r="F47" s="66">
        <f>SUM(F29:F46)</f>
        <v>0</v>
      </c>
      <c r="H47" s="66">
        <f>SUM(H29:H46)</f>
        <v>0</v>
      </c>
      <c r="J47" s="66">
        <f>SUM(J29:J46)</f>
        <v>0</v>
      </c>
      <c r="L47" s="66">
        <f>SUM(L29:L46)</f>
        <v>0</v>
      </c>
      <c r="N47" s="66">
        <f>SUM(N29:N46)</f>
        <v>0</v>
      </c>
      <c r="T47" s="23"/>
    </row>
    <row r="48" ht="12.75">
      <c r="T48" s="23"/>
    </row>
    <row r="50" ht="16.5" customHeight="1"/>
  </sheetData>
  <sheetProtection sheet="1"/>
  <printOptions/>
  <pageMargins left="0.11805555555555555" right="0.11805555555555555" top="0.15763888888888888" bottom="0.42291666666666666" header="0.5118055555555555" footer="0.15763888888888888"/>
  <pageSetup firstPageNumber="1" useFirstPageNumber="1" horizontalDpi="300" verticalDpi="300" orientation="landscape" paperSize="9"/>
  <headerFooter alignWithMargins="0"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122" zoomScaleNormal="122" workbookViewId="0" topLeftCell="A1">
      <selection activeCell="B24" sqref="B24"/>
    </sheetView>
  </sheetViews>
  <sheetFormatPr defaultColWidth="12.57421875" defaultRowHeight="12.75"/>
  <cols>
    <col min="1" max="1" width="18.00390625" style="0" customWidth="1"/>
    <col min="2" max="6" width="6.57421875" style="0" customWidth="1"/>
    <col min="7" max="7" width="7.7109375" style="0" customWidth="1"/>
    <col min="8" max="8" width="6.57421875" style="0" customWidth="1"/>
    <col min="9" max="9" width="8.140625" style="0" customWidth="1"/>
    <col min="10" max="13" width="6.57421875" style="0" customWidth="1"/>
    <col min="14" max="15" width="0" style="0" hidden="1" customWidth="1"/>
    <col min="16" max="16" width="4.7109375" style="0" customWidth="1"/>
    <col min="17" max="17" width="8.28125" style="0" customWidth="1"/>
    <col min="18" max="18" width="1.28515625" style="0" customWidth="1"/>
    <col min="19" max="19" width="6.28125" style="0" customWidth="1"/>
    <col min="20" max="20" width="0" style="0" hidden="1" customWidth="1"/>
    <col min="21" max="16384" width="11.57421875" style="0" customWidth="1"/>
  </cols>
  <sheetData>
    <row r="1" spans="3:17" s="2" customFormat="1" ht="15">
      <c r="C1" s="2" t="s">
        <v>46</v>
      </c>
      <c r="O1" s="67"/>
      <c r="P1" s="67" t="s">
        <v>1</v>
      </c>
      <c r="Q1" s="68">
        <v>41368</v>
      </c>
    </row>
    <row r="2" spans="3:17" s="6" customFormat="1" ht="12.75">
      <c r="C2" s="7"/>
      <c r="D2" s="7" t="s">
        <v>2</v>
      </c>
      <c r="Q2" s="8"/>
    </row>
    <row r="3" spans="3:17" s="6" customFormat="1" ht="12.75">
      <c r="C3" s="7"/>
      <c r="Q3" s="8"/>
    </row>
    <row r="4" spans="1:17" s="6" customFormat="1" ht="15">
      <c r="A4" s="9" t="s">
        <v>47</v>
      </c>
      <c r="Q4" s="8"/>
    </row>
    <row r="5" spans="1:20" ht="12.75">
      <c r="A5" s="40" t="s">
        <v>4</v>
      </c>
      <c r="B5" s="41" t="s">
        <v>5</v>
      </c>
      <c r="C5" s="42"/>
      <c r="D5" s="11" t="s">
        <v>6</v>
      </c>
      <c r="E5" s="42"/>
      <c r="F5" s="43" t="s">
        <v>7</v>
      </c>
      <c r="G5" s="42"/>
      <c r="H5" s="11" t="s">
        <v>8</v>
      </c>
      <c r="I5" s="42"/>
      <c r="J5" s="43" t="s">
        <v>9</v>
      </c>
      <c r="K5" s="42"/>
      <c r="L5" s="11" t="s">
        <v>10</v>
      </c>
      <c r="M5" s="42"/>
      <c r="N5" s="43" t="s">
        <v>11</v>
      </c>
      <c r="O5" s="42"/>
      <c r="P5" s="42"/>
      <c r="Q5" s="45"/>
      <c r="S5" s="69" t="s">
        <v>48</v>
      </c>
      <c r="T5" s="15" t="s">
        <v>49</v>
      </c>
    </row>
    <row r="6" spans="1:20" ht="12.75">
      <c r="A6" s="39"/>
      <c r="B6" s="46" t="s">
        <v>14</v>
      </c>
      <c r="C6" s="46" t="s">
        <v>15</v>
      </c>
      <c r="D6" s="46" t="s">
        <v>14</v>
      </c>
      <c r="E6" s="46" t="s">
        <v>15</v>
      </c>
      <c r="F6" s="46" t="s">
        <v>14</v>
      </c>
      <c r="G6" s="46" t="s">
        <v>15</v>
      </c>
      <c r="H6" s="46" t="s">
        <v>14</v>
      </c>
      <c r="I6" s="46" t="s">
        <v>15</v>
      </c>
      <c r="J6" s="46" t="s">
        <v>14</v>
      </c>
      <c r="K6" s="46" t="s">
        <v>15</v>
      </c>
      <c r="L6" s="46" t="s">
        <v>14</v>
      </c>
      <c r="M6" s="46" t="s">
        <v>15</v>
      </c>
      <c r="N6" s="46" t="s">
        <v>14</v>
      </c>
      <c r="O6" s="46" t="s">
        <v>15</v>
      </c>
      <c r="P6" s="46"/>
      <c r="Q6" s="47" t="s">
        <v>15</v>
      </c>
      <c r="S6" s="25" t="s">
        <v>14</v>
      </c>
      <c r="T6" s="21">
        <v>2012</v>
      </c>
    </row>
    <row r="7" spans="1:17" ht="12.75" hidden="1">
      <c r="A7" s="3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7" ht="12.75" hidden="1">
      <c r="A8" s="3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7" ht="12.75" hidden="1">
      <c r="A9" s="39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7" ht="12.75" hidden="1">
      <c r="A10" s="39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7" ht="12.75" hidden="1">
      <c r="A11" s="3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ht="12.75" hidden="1">
      <c r="A12" s="3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20" s="26" customFormat="1" ht="12.75">
      <c r="A13" s="70" t="s">
        <v>16</v>
      </c>
      <c r="B13" s="71"/>
      <c r="C13" s="71">
        <v>10</v>
      </c>
      <c r="D13" s="72"/>
      <c r="E13" s="71"/>
      <c r="F13" s="73"/>
      <c r="G13" s="71"/>
      <c r="H13" s="73"/>
      <c r="I13" s="72"/>
      <c r="J13" s="73"/>
      <c r="K13" s="72"/>
      <c r="L13" s="73"/>
      <c r="M13" s="72"/>
      <c r="N13" s="71"/>
      <c r="O13" s="72"/>
      <c r="P13" s="72"/>
      <c r="Q13" s="74"/>
      <c r="S13" s="15"/>
      <c r="T13" s="15"/>
    </row>
    <row r="14" spans="1:20" s="63" customFormat="1" ht="12.75" hidden="1">
      <c r="A14" s="75" t="s">
        <v>50</v>
      </c>
      <c r="B14" s="75"/>
      <c r="C14" s="29">
        <f>100*(($C$13-B14+1)/$C$13)</f>
        <v>110.00000000000001</v>
      </c>
      <c r="D14" s="29"/>
      <c r="E14" s="29" t="e">
        <f>100*(($E$13-D14+1)/$E$13)</f>
        <v>#DIV/0!</v>
      </c>
      <c r="F14" s="29"/>
      <c r="G14" s="29" t="e">
        <f>100*(($G$13-F14+1)/$G$13)</f>
        <v>#DIV/0!</v>
      </c>
      <c r="H14" s="29"/>
      <c r="I14" s="29" t="e">
        <f>100*(($I$13-H14+1)/$I$13)</f>
        <v>#DIV/0!</v>
      </c>
      <c r="J14" s="29"/>
      <c r="K14" s="29" t="e">
        <f>100*(($K$13-J14+1)/$K$13)</f>
        <v>#DIV/0!</v>
      </c>
      <c r="L14" s="29"/>
      <c r="M14" s="29" t="e">
        <f>100*(($M$13-L14+1)/$M$13)</f>
        <v>#DIV/0!</v>
      </c>
      <c r="N14" s="29"/>
      <c r="O14" s="29" t="e">
        <f>100*(($O$13-N14+1)/$O$13)</f>
        <v>#DIV/0!</v>
      </c>
      <c r="P14" s="29"/>
      <c r="Q14" s="33"/>
      <c r="S14" s="29">
        <v>0</v>
      </c>
      <c r="T14" s="29"/>
    </row>
    <row r="15" spans="1:20" s="66" customFormat="1" ht="12.75">
      <c r="A15" s="76" t="s">
        <v>51</v>
      </c>
      <c r="B15" s="29">
        <v>1</v>
      </c>
      <c r="C15" s="29">
        <f>100*(($C$13-B15+1)/$C$13)</f>
        <v>100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3">
        <f>O15+M15+K15+I15+G15+E15+C15</f>
        <v>100</v>
      </c>
      <c r="S15" s="34">
        <f>S14+1</f>
        <v>1</v>
      </c>
      <c r="T15" s="34">
        <f>Q15</f>
        <v>100</v>
      </c>
    </row>
    <row r="16" spans="1:20" s="66" customFormat="1" ht="12.75">
      <c r="A16" s="76" t="s">
        <v>52</v>
      </c>
      <c r="B16" s="29">
        <v>2</v>
      </c>
      <c r="C16" s="29">
        <f>100*(($C$13-B16+1)/$C$13)</f>
        <v>90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3">
        <f>O16+M16+K16+I16+G16+E16+C16</f>
        <v>90</v>
      </c>
      <c r="S16" s="34">
        <f>S15+1</f>
        <v>2</v>
      </c>
      <c r="T16" s="34">
        <f>E16+G16+I16+K16+M16</f>
        <v>0</v>
      </c>
    </row>
    <row r="17" spans="1:20" s="66" customFormat="1" ht="12.75">
      <c r="A17" s="76" t="s">
        <v>53</v>
      </c>
      <c r="B17" s="29">
        <v>3</v>
      </c>
      <c r="C17" s="29">
        <f>100*(($C$13-B17+1)/$C$13)</f>
        <v>80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3">
        <f>O17+M17+K17+I17+G17+E17+C17</f>
        <v>80</v>
      </c>
      <c r="S17" s="34">
        <f>S16+1</f>
        <v>3</v>
      </c>
      <c r="T17" s="34">
        <f>Q17</f>
        <v>80</v>
      </c>
    </row>
    <row r="18" spans="1:20" s="66" customFormat="1" ht="12.75">
      <c r="A18" s="76" t="s">
        <v>54</v>
      </c>
      <c r="B18" s="29">
        <v>4</v>
      </c>
      <c r="C18" s="29">
        <f>100*(($C$13-B18+1)/$C$13)</f>
        <v>70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3">
        <f>O18+M18+K18+I18+G18+E18+C18</f>
        <v>70</v>
      </c>
      <c r="S18" s="34">
        <f>S17+1</f>
        <v>4</v>
      </c>
      <c r="T18" s="34">
        <f>Q18</f>
        <v>70</v>
      </c>
    </row>
    <row r="19" spans="1:20" s="66" customFormat="1" ht="12.75">
      <c r="A19" s="76" t="s">
        <v>55</v>
      </c>
      <c r="B19" s="29">
        <v>5</v>
      </c>
      <c r="C19" s="29">
        <f>100*(($C$13-B19+1)/$C$13)</f>
        <v>60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3">
        <f>O19+M19+K19+I19+G19+E19+C19</f>
        <v>60</v>
      </c>
      <c r="S19" s="34">
        <f>S18+1</f>
        <v>5</v>
      </c>
      <c r="T19" s="34">
        <f>Q19</f>
        <v>60</v>
      </c>
    </row>
    <row r="20" spans="1:20" s="66" customFormat="1" ht="12.75">
      <c r="A20" s="76" t="s">
        <v>56</v>
      </c>
      <c r="B20" s="29">
        <v>6</v>
      </c>
      <c r="C20" s="29">
        <f>100*(($C$13-B20+1)/$C$13)</f>
        <v>50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3">
        <f>O20+M20+K20+I20+G20+E20+C20</f>
        <v>50</v>
      </c>
      <c r="S20" s="34">
        <f>S19+1</f>
        <v>6</v>
      </c>
      <c r="T20" s="34">
        <f>O20+M20+K20+G20+C20</f>
        <v>50</v>
      </c>
    </row>
    <row r="21" spans="1:20" s="66" customFormat="1" ht="12.75">
      <c r="A21" s="76" t="s">
        <v>57</v>
      </c>
      <c r="B21" s="29">
        <v>7</v>
      </c>
      <c r="C21" s="29">
        <f>100*(($C$13-B21+1)/$C$13)</f>
        <v>40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3">
        <f>O21+M21+K21+I21+G21+E21+C21</f>
        <v>40</v>
      </c>
      <c r="S21" s="34">
        <f>S20+1</f>
        <v>7</v>
      </c>
      <c r="T21" s="34">
        <f>Q21</f>
        <v>40</v>
      </c>
    </row>
    <row r="22" spans="1:20" s="66" customFormat="1" ht="12.75">
      <c r="A22" s="76" t="s">
        <v>58</v>
      </c>
      <c r="B22" s="29">
        <v>8</v>
      </c>
      <c r="C22" s="29">
        <f>100*(($C$13-B22+1)/$C$13)</f>
        <v>30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3">
        <f>O22+M22+K22+I22+G22+E22+C22</f>
        <v>30</v>
      </c>
      <c r="S22" s="34">
        <f>S21+1</f>
        <v>8</v>
      </c>
      <c r="T22" s="34">
        <f>Q22</f>
        <v>30</v>
      </c>
    </row>
    <row r="23" spans="1:20" s="66" customFormat="1" ht="12.75">
      <c r="A23" s="76" t="s">
        <v>59</v>
      </c>
      <c r="B23" s="29">
        <v>9</v>
      </c>
      <c r="C23" s="29">
        <f>100*(($C$13-B23+1)/$C$13)</f>
        <v>20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3">
        <f>O23+M23+K23+I23+G23+E23+C23</f>
        <v>20</v>
      </c>
      <c r="S23" s="34">
        <f>S22+1</f>
        <v>9</v>
      </c>
      <c r="T23" s="34">
        <f>G23+I23+E23+K23+M23</f>
        <v>0</v>
      </c>
    </row>
    <row r="24" spans="1:20" s="66" customFormat="1" ht="12.75">
      <c r="A24" s="76" t="s">
        <v>60</v>
      </c>
      <c r="B24" s="29">
        <v>10</v>
      </c>
      <c r="C24" s="29">
        <f>100*(($C$13-B24+1)/$C$13)</f>
        <v>10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3">
        <f>O24+M24+K24+I24+G24+E24+C24</f>
        <v>10</v>
      </c>
      <c r="S24" s="34">
        <f>S23+1</f>
        <v>10</v>
      </c>
      <c r="T24" s="34">
        <f>M24+K24+I24+G24+C24</f>
        <v>10</v>
      </c>
    </row>
    <row r="25" spans="1:20" s="66" customFormat="1" ht="12.75">
      <c r="A25" s="76" t="s">
        <v>61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3"/>
      <c r="S25" s="34"/>
      <c r="T25" s="34">
        <f>Q25</f>
        <v>0</v>
      </c>
    </row>
    <row r="26" spans="1:20" s="66" customFormat="1" ht="12.75">
      <c r="A26" s="76" t="s">
        <v>62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3"/>
      <c r="S26" s="34"/>
      <c r="T26" s="34">
        <f>O26+M26+G26+E26+K26</f>
        <v>0</v>
      </c>
    </row>
    <row r="27" spans="1:20" s="66" customFormat="1" ht="12.75">
      <c r="A27" s="76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3"/>
      <c r="S27" s="34"/>
      <c r="T27" s="34">
        <f>Q27</f>
        <v>0</v>
      </c>
    </row>
    <row r="28" spans="1:20" s="66" customFormat="1" ht="12.75">
      <c r="A28" s="76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3"/>
      <c r="S28" s="34"/>
      <c r="T28" s="34">
        <f>Q28</f>
        <v>0</v>
      </c>
    </row>
    <row r="29" spans="1:20" s="66" customFormat="1" ht="12.75">
      <c r="A29" s="76" t="s">
        <v>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3"/>
      <c r="S29" s="34"/>
      <c r="T29" s="34">
        <f>Q29</f>
        <v>0</v>
      </c>
    </row>
    <row r="30" spans="1:20" s="66" customFormat="1" ht="12.75">
      <c r="A30" s="76" t="s">
        <v>66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3"/>
      <c r="S30" s="34"/>
      <c r="T30" s="34">
        <f>Q30</f>
        <v>0</v>
      </c>
    </row>
    <row r="31" spans="1:20" s="66" customFormat="1" ht="12.75">
      <c r="A31" s="76" t="s">
        <v>67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3"/>
      <c r="S31" s="34"/>
      <c r="T31" s="34">
        <f>M31+K31+C31+E31+I31</f>
        <v>0</v>
      </c>
    </row>
    <row r="32" spans="1:20" s="66" customFormat="1" ht="12.75">
      <c r="A32" s="76" t="s">
        <v>68</v>
      </c>
      <c r="B32" s="29"/>
      <c r="C32" s="29"/>
      <c r="D32" s="29"/>
      <c r="E32" s="63"/>
      <c r="F32" s="29"/>
      <c r="G32" s="63"/>
      <c r="H32" s="29"/>
      <c r="I32" s="29"/>
      <c r="J32" s="29"/>
      <c r="K32" s="29"/>
      <c r="L32" s="29"/>
      <c r="M32" s="29"/>
      <c r="N32" s="29"/>
      <c r="O32" s="29"/>
      <c r="P32" s="29"/>
      <c r="Q32" s="33"/>
      <c r="S32" s="34"/>
      <c r="T32" s="34">
        <f>Q32</f>
        <v>0</v>
      </c>
    </row>
    <row r="33" spans="1:20" s="79" customFormat="1" ht="12.75">
      <c r="A33" s="7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78"/>
      <c r="S33" s="38"/>
      <c r="T33" s="80"/>
    </row>
    <row r="34" spans="1:20" ht="12.75" hidden="1">
      <c r="A34" s="52"/>
      <c r="B34" s="29"/>
      <c r="C34" s="63">
        <f>SUM(C15:C33)</f>
        <v>550</v>
      </c>
      <c r="D34" s="29"/>
      <c r="E34" s="63">
        <f>SUM(E15:E33)</f>
        <v>0</v>
      </c>
      <c r="F34" s="29"/>
      <c r="G34" s="63">
        <f>SUM(G15:G33)</f>
        <v>0</v>
      </c>
      <c r="H34" s="29"/>
      <c r="I34" s="63">
        <f>SUM(I15:I33)</f>
        <v>0</v>
      </c>
      <c r="J34" s="29"/>
      <c r="K34" s="63">
        <f>SUM(K15:K33)</f>
        <v>0</v>
      </c>
      <c r="L34" s="29"/>
      <c r="M34" s="63">
        <f>SUM(M15:M33)</f>
        <v>0</v>
      </c>
      <c r="N34" s="29"/>
      <c r="O34" s="63">
        <f>SUM(O15:O33)</f>
        <v>0</v>
      </c>
      <c r="P34" s="63"/>
      <c r="Q34" s="63"/>
      <c r="T34" s="48"/>
    </row>
  </sheetData>
  <sheetProtection sheet="1"/>
  <printOptions/>
  <pageMargins left="0.15763888888888888" right="0.15763888888888888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1"/>
  <sheetViews>
    <sheetView zoomScale="122" zoomScaleNormal="122" workbookViewId="0" topLeftCell="A1">
      <selection activeCell="D32" sqref="D32"/>
    </sheetView>
  </sheetViews>
  <sheetFormatPr defaultColWidth="12.57421875" defaultRowHeight="12.75"/>
  <cols>
    <col min="1" max="1" width="7.7109375" style="0" customWidth="1"/>
    <col min="2" max="2" width="16.421875" style="0" customWidth="1"/>
    <col min="3" max="7" width="6.57421875" style="0" customWidth="1"/>
    <col min="8" max="8" width="7.57421875" style="0" customWidth="1"/>
    <col min="9" max="9" width="6.57421875" style="0" customWidth="1"/>
    <col min="10" max="10" width="8.140625" style="0" customWidth="1"/>
    <col min="11" max="14" width="6.57421875" style="0" customWidth="1"/>
    <col min="15" max="16" width="0" style="0" hidden="1" customWidth="1"/>
    <col min="17" max="17" width="4.7109375" style="0" customWidth="1"/>
    <col min="18" max="18" width="8.28125" style="0" customWidth="1"/>
    <col min="19" max="19" width="1.8515625" style="0" customWidth="1"/>
    <col min="20" max="20" width="6.8515625" style="0" customWidth="1"/>
    <col min="21" max="21" width="0" style="0" hidden="1" customWidth="1"/>
    <col min="22" max="22" width="9.140625" style="0" customWidth="1"/>
    <col min="23" max="16384" width="11.57421875" style="0" customWidth="1"/>
  </cols>
  <sheetData>
    <row r="1" spans="4:18" s="2" customFormat="1" ht="15">
      <c r="D1" s="2" t="s">
        <v>46</v>
      </c>
      <c r="P1"/>
      <c r="Q1" s="81" t="s">
        <v>1</v>
      </c>
      <c r="R1" s="68">
        <f>' Groupe I &amp; IV'!R1</f>
        <v>41368</v>
      </c>
    </row>
    <row r="2" spans="4:18" s="6" customFormat="1" ht="12.75">
      <c r="D2" s="7"/>
      <c r="E2" s="7" t="s">
        <v>2</v>
      </c>
      <c r="R2" s="8"/>
    </row>
    <row r="3" spans="4:18" s="6" customFormat="1" ht="12.75">
      <c r="D3" s="7"/>
      <c r="R3" s="8"/>
    </row>
    <row r="4" spans="2:22" s="6" customFormat="1" ht="12.75" hidden="1">
      <c r="B4" s="6" t="s">
        <v>29</v>
      </c>
      <c r="D4" s="6" t="e">
        <f>SUM(#REF!)</f>
        <v>#REF!</v>
      </c>
      <c r="G4" s="29"/>
      <c r="H4" s="73" t="e">
        <f>100*((#REF!-G4+1)/#REF!)</f>
        <v>#REF!</v>
      </c>
      <c r="Q4" s="82"/>
      <c r="R4" s="82"/>
      <c r="U4"/>
      <c r="V4"/>
    </row>
    <row r="5" spans="3:22" s="6" customFormat="1" ht="12.75" hidden="1">
      <c r="C5"/>
      <c r="D5" s="73" t="e">
        <f>100*((#REF!-C5+1)/#REF!)</f>
        <v>#REF!</v>
      </c>
      <c r="E5"/>
      <c r="F5" s="73" t="e">
        <f>100*((#REF!-E5+1)/#REF!)</f>
        <v>#REF!</v>
      </c>
      <c r="G5" s="29"/>
      <c r="H5" s="73" t="e">
        <f>100*((#REF!-G5+1)/#REF!)</f>
        <v>#REF!</v>
      </c>
      <c r="I5"/>
      <c r="J5" s="73" t="e">
        <f>100*((#REF!-I5+1)/#REF!)</f>
        <v>#REF!</v>
      </c>
      <c r="K5"/>
      <c r="L5" s="73" t="e">
        <f>100*((#REF!-K5+1)/#REF!)</f>
        <v>#REF!</v>
      </c>
      <c r="M5"/>
      <c r="N5" s="73" t="e">
        <f>100*((#REF!-M5+1)/#REF!)</f>
        <v>#REF!</v>
      </c>
      <c r="O5"/>
      <c r="P5" s="73" t="e">
        <f>100*((#REF!-O5+1)/#REF!)</f>
        <v>#REF!</v>
      </c>
      <c r="Q5" s="82"/>
      <c r="R5" s="82"/>
      <c r="U5"/>
      <c r="V5"/>
    </row>
    <row r="6" spans="6:22" s="6" customFormat="1" ht="12.75" hidden="1">
      <c r="F6" s="79" t="e">
        <f>SUM(#REF!)</f>
        <v>#REF!</v>
      </c>
      <c r="H6" s="79" t="e">
        <f>SUM(#REF!)</f>
        <v>#REF!</v>
      </c>
      <c r="R6" s="8"/>
      <c r="U6"/>
      <c r="V6"/>
    </row>
    <row r="7" spans="2:22" s="6" customFormat="1" ht="15">
      <c r="B7" s="9" t="s">
        <v>69</v>
      </c>
      <c r="R7" s="8"/>
      <c r="U7"/>
      <c r="V7"/>
    </row>
    <row r="8" spans="2:22" s="6" customFormat="1" ht="12.75">
      <c r="B8" s="40" t="s">
        <v>4</v>
      </c>
      <c r="C8" s="41" t="s">
        <v>5</v>
      </c>
      <c r="D8" s="42"/>
      <c r="E8" s="11" t="s">
        <v>6</v>
      </c>
      <c r="F8" s="42"/>
      <c r="G8" s="43" t="s">
        <v>7</v>
      </c>
      <c r="H8" s="42"/>
      <c r="I8" s="11" t="s">
        <v>8</v>
      </c>
      <c r="J8" s="42"/>
      <c r="K8" s="43" t="s">
        <v>9</v>
      </c>
      <c r="L8" s="42"/>
      <c r="M8" s="11" t="s">
        <v>10</v>
      </c>
      <c r="N8" s="42"/>
      <c r="O8" s="43" t="s">
        <v>11</v>
      </c>
      <c r="P8" s="42"/>
      <c r="Q8" s="44"/>
      <c r="R8" s="45"/>
      <c r="T8" s="15" t="s">
        <v>12</v>
      </c>
      <c r="U8" s="16" t="s">
        <v>49</v>
      </c>
      <c r="V8"/>
    </row>
    <row r="9" spans="2:22" s="6" customFormat="1" ht="12.75">
      <c r="B9" s="39"/>
      <c r="C9" s="46" t="s">
        <v>14</v>
      </c>
      <c r="D9" s="46" t="s">
        <v>15</v>
      </c>
      <c r="E9" s="46" t="s">
        <v>14</v>
      </c>
      <c r="F9" s="46" t="s">
        <v>15</v>
      </c>
      <c r="G9" s="46" t="s">
        <v>14</v>
      </c>
      <c r="H9" s="46" t="s">
        <v>15</v>
      </c>
      <c r="I9" s="46" t="s">
        <v>14</v>
      </c>
      <c r="J9" s="46" t="s">
        <v>15</v>
      </c>
      <c r="K9" s="46" t="s">
        <v>14</v>
      </c>
      <c r="L9" s="46" t="s">
        <v>15</v>
      </c>
      <c r="M9" s="46" t="s">
        <v>14</v>
      </c>
      <c r="N9" s="46" t="s">
        <v>15</v>
      </c>
      <c r="O9" s="46" t="s">
        <v>14</v>
      </c>
      <c r="P9" s="46" t="s">
        <v>15</v>
      </c>
      <c r="Q9" s="47"/>
      <c r="R9" s="47" t="s">
        <v>15</v>
      </c>
      <c r="T9" s="21" t="s">
        <v>14</v>
      </c>
      <c r="U9" s="22">
        <v>2012</v>
      </c>
      <c r="V9"/>
    </row>
    <row r="10" spans="2:21" s="23" customFormat="1" ht="12.75">
      <c r="B10" s="83" t="s">
        <v>16</v>
      </c>
      <c r="C10" s="15"/>
      <c r="D10" s="15">
        <v>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25"/>
      <c r="U10" s="84"/>
    </row>
    <row r="11" spans="2:22" s="51" customFormat="1" ht="12.75" hidden="1">
      <c r="B11" s="52" t="s">
        <v>70</v>
      </c>
      <c r="C11" s="29">
        <v>1</v>
      </c>
      <c r="D11" s="29">
        <f>100*(($D$10-C11+1)/$D$10)</f>
        <v>100</v>
      </c>
      <c r="E11" s="29">
        <v>1</v>
      </c>
      <c r="F11" s="29" t="e">
        <f>100*(($F$10-E11+1)/$F$10)</f>
        <v>#DIV/0!</v>
      </c>
      <c r="G11" s="53">
        <v>1</v>
      </c>
      <c r="H11" s="29" t="e">
        <f>100*(($H$10-G11+1)/$H$10)</f>
        <v>#DIV/0!</v>
      </c>
      <c r="I11" s="53">
        <v>1</v>
      </c>
      <c r="J11" s="29" t="e">
        <f>100*(($J$10-I11+1)/$J$10)</f>
        <v>#DIV/0!</v>
      </c>
      <c r="K11" s="53">
        <v>1</v>
      </c>
      <c r="L11" s="29" t="e">
        <f>100*(($L$10-K11+1)/$L$10)</f>
        <v>#DIV/0!</v>
      </c>
      <c r="M11" s="53">
        <v>1</v>
      </c>
      <c r="N11" s="29" t="e">
        <f>100*(($N$10-M11+1)/$N$10)</f>
        <v>#DIV/0!</v>
      </c>
      <c r="O11" s="53">
        <v>1</v>
      </c>
      <c r="P11" s="29" t="e">
        <f>100*(($P$10-O11+1)/$P$10)</f>
        <v>#DIV/0!</v>
      </c>
      <c r="Q11" s="30"/>
      <c r="R11" s="30"/>
      <c r="T11" s="85">
        <v>0</v>
      </c>
      <c r="U11" s="84"/>
      <c r="V11" s="27"/>
    </row>
    <row r="12" spans="2:22" s="6" customFormat="1" ht="12.75">
      <c r="B12" s="32" t="s">
        <v>71</v>
      </c>
      <c r="C12" s="29">
        <v>1</v>
      </c>
      <c r="D12" s="29">
        <f>100*(($D$10-C12+1)/$D$10)</f>
        <v>100</v>
      </c>
      <c r="E12" s="29"/>
      <c r="F12" s="29"/>
      <c r="G12" s="52"/>
      <c r="H12" s="29"/>
      <c r="I12" s="52"/>
      <c r="J12" s="29"/>
      <c r="K12" s="52"/>
      <c r="L12" s="52"/>
      <c r="M12" s="52"/>
      <c r="N12" s="52"/>
      <c r="O12" s="52"/>
      <c r="P12" s="52"/>
      <c r="Q12" s="33"/>
      <c r="R12" s="33">
        <f>D12+F12+H12+J12+L12+N12+P122+P12</f>
        <v>100</v>
      </c>
      <c r="S12" s="85"/>
      <c r="T12" s="34">
        <f>1+T11</f>
        <v>1</v>
      </c>
      <c r="U12" s="34">
        <f>R12</f>
        <v>100</v>
      </c>
      <c r="V12"/>
    </row>
    <row r="13" spans="2:22" s="6" customFormat="1" ht="12.75">
      <c r="B13" s="32" t="s">
        <v>72</v>
      </c>
      <c r="C13" s="52">
        <v>2</v>
      </c>
      <c r="D13" s="29">
        <f>100*(($D$10-C13+1)/$D$10)</f>
        <v>75</v>
      </c>
      <c r="E13" s="29"/>
      <c r="F13" s="29"/>
      <c r="G13" s="52"/>
      <c r="H13" s="29"/>
      <c r="I13" s="52"/>
      <c r="J13" s="29"/>
      <c r="K13" s="52"/>
      <c r="L13" s="29"/>
      <c r="M13" s="52"/>
      <c r="N13" s="29"/>
      <c r="O13" s="52"/>
      <c r="P13" s="29"/>
      <c r="Q13" s="33"/>
      <c r="R13" s="33">
        <f>D13+F13+H13+J13+L13+N13+P123+P13</f>
        <v>75</v>
      </c>
      <c r="T13" s="34">
        <f>1+T12</f>
        <v>2</v>
      </c>
      <c r="U13" s="34">
        <f>P13+N13+J13+L13+F13</f>
        <v>0</v>
      </c>
      <c r="V13"/>
    </row>
    <row r="14" spans="2:22" s="6" customFormat="1" ht="12.75">
      <c r="B14" s="86" t="s">
        <v>73</v>
      </c>
      <c r="C14" s="29">
        <v>3</v>
      </c>
      <c r="D14" s="29">
        <f>100*(($D$10-C14+1)/$D$10)</f>
        <v>50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3"/>
      <c r="R14" s="33">
        <f>D14+F14+H14+J14+L14+N14+P124+P14</f>
        <v>50</v>
      </c>
      <c r="T14" s="34">
        <f>1+T13</f>
        <v>3</v>
      </c>
      <c r="U14" s="34">
        <f>R14</f>
        <v>50</v>
      </c>
      <c r="V14"/>
    </row>
    <row r="15" spans="2:22" s="6" customFormat="1" ht="12.75">
      <c r="B15" s="32" t="s">
        <v>74</v>
      </c>
      <c r="C15" s="66">
        <v>4</v>
      </c>
      <c r="D15" s="29">
        <f>100*(($D$10-C15+1)/$D$10)</f>
        <v>25</v>
      </c>
      <c r="E15" s="29"/>
      <c r="F15" s="29"/>
      <c r="G15" s="52"/>
      <c r="H15" s="29"/>
      <c r="I15" s="52"/>
      <c r="J15" s="29"/>
      <c r="K15" s="52"/>
      <c r="L15" s="29"/>
      <c r="M15" s="52"/>
      <c r="N15" s="52"/>
      <c r="O15" s="52"/>
      <c r="P15" s="52"/>
      <c r="Q15" s="33"/>
      <c r="R15" s="33">
        <f>D15+F15+H15+J15+L15+N15+P125+P15</f>
        <v>25</v>
      </c>
      <c r="T15" s="34">
        <f>1+T14</f>
        <v>4</v>
      </c>
      <c r="U15" s="34">
        <f>R15</f>
        <v>25</v>
      </c>
      <c r="V15"/>
    </row>
    <row r="16" spans="2:22" s="51" customFormat="1" ht="12.75">
      <c r="B16" s="32" t="s">
        <v>75</v>
      </c>
      <c r="C16" s="29"/>
      <c r="D16" s="29"/>
      <c r="E16" s="29"/>
      <c r="F16" s="29"/>
      <c r="G16" s="52"/>
      <c r="H16" s="29"/>
      <c r="I16" s="52"/>
      <c r="J16" s="29"/>
      <c r="K16" s="52"/>
      <c r="L16" s="29"/>
      <c r="M16" s="52"/>
      <c r="N16" s="29"/>
      <c r="O16" s="52"/>
      <c r="P16" s="29"/>
      <c r="Q16" s="33"/>
      <c r="R16" s="33"/>
      <c r="T16" s="34"/>
      <c r="U16" s="34">
        <f>R16</f>
        <v>0</v>
      </c>
      <c r="V16" s="27"/>
    </row>
    <row r="17" spans="2:22" s="6" customFormat="1" ht="12.75">
      <c r="B17" s="32" t="s">
        <v>76</v>
      </c>
      <c r="C17" s="29"/>
      <c r="D17" s="29"/>
      <c r="E17" s="52"/>
      <c r="F17" s="29"/>
      <c r="G17" s="29"/>
      <c r="H17" s="29"/>
      <c r="I17" s="52"/>
      <c r="J17" s="29"/>
      <c r="K17" s="52"/>
      <c r="L17" s="29"/>
      <c r="M17" s="52"/>
      <c r="N17" s="29"/>
      <c r="O17" s="52"/>
      <c r="P17" s="29"/>
      <c r="Q17" s="33"/>
      <c r="R17" s="33"/>
      <c r="S17" s="8"/>
      <c r="T17" s="34"/>
      <c r="U17" s="34">
        <f>R17</f>
        <v>0</v>
      </c>
      <c r="V17"/>
    </row>
    <row r="18" spans="2:22" s="6" customFormat="1" ht="12.75">
      <c r="B18" s="32" t="s">
        <v>77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3"/>
      <c r="R18" s="33"/>
      <c r="T18" s="34"/>
      <c r="U18" s="34">
        <f>R18</f>
        <v>0</v>
      </c>
      <c r="V18"/>
    </row>
    <row r="19" spans="2:22" s="6" customFormat="1" ht="12.75">
      <c r="B19" s="32" t="s">
        <v>78</v>
      </c>
      <c r="C19" s="66"/>
      <c r="D19" s="29"/>
      <c r="E19" s="29"/>
      <c r="F19" s="29"/>
      <c r="G19" s="52"/>
      <c r="H19" s="29"/>
      <c r="I19" s="52"/>
      <c r="J19" s="29"/>
      <c r="K19" s="52"/>
      <c r="L19" s="52"/>
      <c r="M19" s="52"/>
      <c r="N19" s="52"/>
      <c r="O19" s="52"/>
      <c r="P19" s="52"/>
      <c r="Q19" s="33"/>
      <c r="R19" s="33"/>
      <c r="T19" s="34"/>
      <c r="U19" s="34">
        <f>R19</f>
        <v>0</v>
      </c>
      <c r="V19"/>
    </row>
    <row r="20" spans="2:22" s="6" customFormat="1" ht="12.75">
      <c r="B20" s="32" t="s">
        <v>79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3"/>
      <c r="R20" s="33"/>
      <c r="T20" s="34"/>
      <c r="U20" s="34">
        <f>R20</f>
        <v>0</v>
      </c>
      <c r="V20"/>
    </row>
    <row r="21" spans="2:22" s="6" customFormat="1" ht="12.75">
      <c r="B21" s="32" t="s">
        <v>80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3"/>
      <c r="R21" s="33"/>
      <c r="T21" s="34"/>
      <c r="U21" s="34">
        <f>R21</f>
        <v>0</v>
      </c>
      <c r="V21"/>
    </row>
    <row r="22" spans="2:22" s="6" customFormat="1" ht="12.75">
      <c r="B22" s="5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5"/>
      <c r="R22" s="35"/>
      <c r="T22" s="85"/>
      <c r="U22" s="34"/>
      <c r="V22"/>
    </row>
    <row r="23" spans="2:22" s="6" customFormat="1" ht="12.75">
      <c r="B23" s="5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5"/>
      <c r="R23" s="35"/>
      <c r="T23" s="85"/>
      <c r="U23" s="34"/>
      <c r="V23"/>
    </row>
    <row r="24" spans="2:22" s="6" customFormat="1" ht="12.75">
      <c r="B24" s="52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5"/>
      <c r="R24" s="35"/>
      <c r="T24" s="85"/>
      <c r="U24" s="87"/>
      <c r="V24"/>
    </row>
    <row r="25" spans="2:22" s="6" customFormat="1" ht="12.75">
      <c r="B25" s="5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  <c r="R25" s="35"/>
      <c r="T25" s="85"/>
      <c r="U25" s="88"/>
      <c r="V25"/>
    </row>
    <row r="26" spans="2:22" s="6" customFormat="1" ht="12.75">
      <c r="B26" s="5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5"/>
      <c r="R26" s="35"/>
      <c r="T26" s="85"/>
      <c r="U26" s="88"/>
      <c r="V26"/>
    </row>
    <row r="27" spans="2:22" s="6" customFormat="1" ht="12.75">
      <c r="B27" s="5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5"/>
      <c r="R27" s="35"/>
      <c r="T27" s="85"/>
      <c r="U27" s="88"/>
      <c r="V27"/>
    </row>
    <row r="28" spans="2:21" ht="12.75">
      <c r="B28" s="52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5"/>
      <c r="R28" s="35"/>
      <c r="T28" s="31"/>
      <c r="U28" s="88"/>
    </row>
    <row r="29" spans="2:21" ht="12.75">
      <c r="B29" s="8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/>
      <c r="R29" s="38"/>
      <c r="T29" s="39"/>
      <c r="U29" s="90"/>
    </row>
    <row r="30" spans="2:18" ht="12.75" hidden="1">
      <c r="B30" s="6" t="s">
        <v>29</v>
      </c>
      <c r="C30" s="6"/>
      <c r="D30" s="6">
        <f>SUM(D12:D29)</f>
        <v>250</v>
      </c>
      <c r="E30" s="63"/>
      <c r="F30" s="6">
        <f>SUM(F12:F29)</f>
        <v>0</v>
      </c>
      <c r="G30" s="63"/>
      <c r="H30" s="6">
        <f>SUM(H12:H29)</f>
        <v>0</v>
      </c>
      <c r="I30" s="63"/>
      <c r="J30" s="6">
        <f>SUM(J12:J29)</f>
        <v>0</v>
      </c>
      <c r="K30" s="63"/>
      <c r="L30" s="6">
        <f>SUM(L12:L29)</f>
        <v>0</v>
      </c>
      <c r="M30" s="63"/>
      <c r="N30" s="6">
        <f>SUM(N12:N29)</f>
        <v>0</v>
      </c>
      <c r="O30" s="63"/>
      <c r="P30" s="6">
        <f>SUM(P12:P29)</f>
        <v>0</v>
      </c>
      <c r="Q30" s="64"/>
      <c r="R30" s="64"/>
    </row>
    <row r="31" spans="2:18" ht="12.75">
      <c r="B31" s="65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64"/>
    </row>
    <row r="41" spans="2:4" ht="15">
      <c r="B41" s="2"/>
      <c r="C41" s="2"/>
      <c r="D41" s="2"/>
    </row>
  </sheetData>
  <sheetProtection sheet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31"/>
  <sheetViews>
    <sheetView workbookViewId="0" topLeftCell="A1">
      <selection activeCell="D25" sqref="D25"/>
    </sheetView>
  </sheetViews>
  <sheetFormatPr defaultColWidth="12.57421875" defaultRowHeight="12.75"/>
  <cols>
    <col min="1" max="1" width="18.140625" style="0" customWidth="1"/>
    <col min="2" max="16384" width="11.57421875" style="0" customWidth="1"/>
  </cols>
  <sheetData>
    <row r="4" spans="2:4" ht="12.75">
      <c r="B4" s="91"/>
      <c r="C4" s="92" t="s">
        <v>81</v>
      </c>
      <c r="D4" s="93"/>
    </row>
    <row r="5" spans="2:4" ht="12.75">
      <c r="B5" s="28" t="s">
        <v>82</v>
      </c>
      <c r="C5" s="46" t="s">
        <v>15</v>
      </c>
      <c r="D5" s="52" t="s">
        <v>83</v>
      </c>
    </row>
    <row r="6" spans="1:4" ht="12.75">
      <c r="A6" t="s">
        <v>84</v>
      </c>
      <c r="B6" s="94"/>
      <c r="C6" s="46">
        <v>21</v>
      </c>
      <c r="D6" s="39"/>
    </row>
    <row r="7" spans="2:4" ht="12.75">
      <c r="B7" s="75">
        <f>1</f>
        <v>1</v>
      </c>
      <c r="C7" s="29">
        <f>100*(($C$6-B7+1)/$C$6)</f>
        <v>100</v>
      </c>
      <c r="D7" s="52">
        <v>100</v>
      </c>
    </row>
    <row r="8" spans="2:4" ht="12.75">
      <c r="B8" s="75">
        <f>B7+1</f>
        <v>2</v>
      </c>
      <c r="C8" s="29">
        <f>100*(($C$6-B8+1)/$C$6)</f>
        <v>95.23809523809523</v>
      </c>
      <c r="D8" s="52">
        <v>150</v>
      </c>
    </row>
    <row r="9" spans="2:4" ht="12.75">
      <c r="B9" s="75">
        <f>B8+1</f>
        <v>3</v>
      </c>
      <c r="C9" s="29">
        <f>100*(($C$6-B9+1)/$C$6)</f>
        <v>90.47619047619048</v>
      </c>
      <c r="D9" s="52">
        <v>200</v>
      </c>
    </row>
    <row r="10" spans="2:4" ht="12.75">
      <c r="B10" s="75">
        <v>4</v>
      </c>
      <c r="C10" s="29">
        <f>100*(($C$6-B10+1)/$C$6)</f>
        <v>85.71428571428571</v>
      </c>
      <c r="D10" s="52">
        <v>250</v>
      </c>
    </row>
    <row r="11" spans="2:4" ht="12.75">
      <c r="B11" s="75">
        <v>5</v>
      </c>
      <c r="C11" s="29">
        <f>100*(($C$6-B11+1)/$C$6)</f>
        <v>80.95238095238095</v>
      </c>
      <c r="D11" s="52">
        <v>300</v>
      </c>
    </row>
    <row r="12" spans="2:4" ht="12.75">
      <c r="B12" s="75">
        <v>6</v>
      </c>
      <c r="C12" s="29">
        <f>100*(($C$6-B12+1)/$C$6)</f>
        <v>76.19047619047619</v>
      </c>
      <c r="D12" s="52">
        <v>350</v>
      </c>
    </row>
    <row r="13" spans="2:4" ht="12.75">
      <c r="B13" s="75">
        <v>7</v>
      </c>
      <c r="C13" s="29">
        <f>100*(($C$6-B13+1)/$C$6)</f>
        <v>71.42857142857143</v>
      </c>
      <c r="D13" s="52">
        <v>400</v>
      </c>
    </row>
    <row r="14" spans="2:4" ht="12.75">
      <c r="B14" s="75">
        <v>8</v>
      </c>
      <c r="C14" s="29">
        <f>100*(($C$6-B14+1)/$C$6)</f>
        <v>66.66666666666666</v>
      </c>
      <c r="D14" s="52">
        <v>450</v>
      </c>
    </row>
    <row r="15" spans="2:4" ht="12.75">
      <c r="B15" s="75">
        <v>9</v>
      </c>
      <c r="C15" s="29">
        <f>100*(($C$6-B15+1)/$C$6)</f>
        <v>61.904761904761905</v>
      </c>
      <c r="D15" s="52">
        <v>500</v>
      </c>
    </row>
    <row r="16" spans="2:4" ht="12.75">
      <c r="B16" s="75">
        <v>10</v>
      </c>
      <c r="C16" s="29">
        <f>100*(($C$6-B16+1)/$C$6)</f>
        <v>57.14285714285714</v>
      </c>
      <c r="D16" s="52">
        <v>550</v>
      </c>
    </row>
    <row r="17" spans="2:4" ht="12.75">
      <c r="B17" s="75">
        <v>11</v>
      </c>
      <c r="C17" s="29">
        <f>100*(($C$6-B17+1)/$C$6)</f>
        <v>52.38095238095239</v>
      </c>
      <c r="D17" s="52">
        <v>600</v>
      </c>
    </row>
    <row r="18" spans="2:4" ht="12.75">
      <c r="B18" s="75">
        <v>12</v>
      </c>
      <c r="C18" s="29">
        <f>100*(($C$6-B18+1)/$C$6)</f>
        <v>47.61904761904761</v>
      </c>
      <c r="D18" s="52">
        <v>650</v>
      </c>
    </row>
    <row r="19" spans="2:4" ht="12.75">
      <c r="B19" s="75">
        <v>13</v>
      </c>
      <c r="C19" s="29">
        <f>100*(($C$6-B19+1)/$C$6)</f>
        <v>42.857142857142854</v>
      </c>
      <c r="D19" s="52">
        <v>700</v>
      </c>
    </row>
    <row r="20" spans="2:4" ht="12.75">
      <c r="B20" s="75">
        <v>14</v>
      </c>
      <c r="C20" s="29">
        <f>100*(($C$6-B20+1)/$C$6)</f>
        <v>38.095238095238095</v>
      </c>
      <c r="D20" s="52">
        <v>750</v>
      </c>
    </row>
    <row r="21" spans="2:4" ht="12.75">
      <c r="B21" s="75">
        <v>15</v>
      </c>
      <c r="C21" s="29">
        <f>100*(($C$6-B21+1)/$C$6)</f>
        <v>33.33333333333333</v>
      </c>
      <c r="D21" s="52">
        <v>800</v>
      </c>
    </row>
    <row r="22" spans="2:4" ht="12.75">
      <c r="B22" s="75">
        <v>16</v>
      </c>
      <c r="C22" s="29">
        <f>100*(($C$6-B22+1)/$C$6)</f>
        <v>28.57142857142857</v>
      </c>
      <c r="D22" s="52">
        <v>850</v>
      </c>
    </row>
    <row r="23" spans="2:4" ht="12.75">
      <c r="B23" s="75">
        <v>17</v>
      </c>
      <c r="C23" s="29">
        <f>100*(($C$6-B23+1)/$C$6)</f>
        <v>23.809523809523807</v>
      </c>
      <c r="D23" s="52">
        <v>900</v>
      </c>
    </row>
    <row r="24" spans="2:4" ht="12.75">
      <c r="B24" s="75">
        <v>18</v>
      </c>
      <c r="C24" s="29">
        <f>100*(($C$6-B24+1)/$C$6)</f>
        <v>19.047619047619047</v>
      </c>
      <c r="D24" s="52">
        <v>950</v>
      </c>
    </row>
    <row r="25" spans="2:4" ht="12.75">
      <c r="B25" s="75">
        <v>19</v>
      </c>
      <c r="C25" s="29">
        <f>100*(($C$6-B25+1)/$C$6)</f>
        <v>14.285714285714285</v>
      </c>
      <c r="D25" s="52">
        <v>1000</v>
      </c>
    </row>
    <row r="26" spans="2:4" ht="12.75">
      <c r="B26" s="75">
        <v>20</v>
      </c>
      <c r="C26" s="29">
        <f>100*(($C$6-B26+1)/$C$6)</f>
        <v>9.523809523809524</v>
      </c>
      <c r="D26" s="52">
        <v>1050</v>
      </c>
    </row>
    <row r="27" spans="2:4" ht="12.75">
      <c r="B27" s="75">
        <v>21</v>
      </c>
      <c r="C27" s="29">
        <f>100*(($C$6-B27+1)/$C$6)</f>
        <v>4.761904761904762</v>
      </c>
      <c r="D27" s="52">
        <v>1100</v>
      </c>
    </row>
    <row r="28" spans="2:4" ht="12.75">
      <c r="B28" s="75"/>
      <c r="C28" s="29"/>
      <c r="D28" s="52"/>
    </row>
    <row r="29" spans="2:4" ht="12.75">
      <c r="B29" s="91"/>
      <c r="C29" s="95">
        <f>SUM(C7:C27)</f>
        <v>1100.0000000000002</v>
      </c>
      <c r="D29" s="92"/>
    </row>
    <row r="31" ht="12.75">
      <c r="B31" t="s">
        <v>85</v>
      </c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E4:G8"/>
  <sheetViews>
    <sheetView workbookViewId="0" topLeftCell="A1">
      <selection activeCell="A32" sqref="A32"/>
    </sheetView>
  </sheetViews>
  <sheetFormatPr defaultColWidth="12.57421875" defaultRowHeight="12.75"/>
  <cols>
    <col min="1" max="16384" width="11.57421875" style="0" customWidth="1"/>
  </cols>
  <sheetData>
    <row r="4" ht="12.75">
      <c r="E4" t="s">
        <v>86</v>
      </c>
    </row>
    <row r="8" ht="12.75">
      <c r="G8" t="s">
        <v>87</v>
      </c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2013-01-23T08:43:10Z</cp:lastPrinted>
  <dcterms:modified xsi:type="dcterms:W3CDTF">2013-04-09T17:46:11Z</dcterms:modified>
  <cp:category/>
  <cp:version/>
  <cp:contentType/>
  <cp:contentStatus/>
  <cp:revision>48</cp:revision>
</cp:coreProperties>
</file>